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315" windowHeight="112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Sheet1!$B$2:$L$63</definedName>
  </definedNames>
  <calcPr calcId="145621"/>
</workbook>
</file>

<file path=xl/calcChain.xml><?xml version="1.0" encoding="utf-8"?>
<calcChain xmlns="http://schemas.openxmlformats.org/spreadsheetml/2006/main">
  <c r="L61" i="1" l="1"/>
  <c r="L60" i="1"/>
  <c r="L59" i="1"/>
  <c r="L58" i="1"/>
  <c r="L57" i="1"/>
  <c r="L56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5" i="1"/>
  <c r="L14" i="1"/>
  <c r="L13" i="1"/>
  <c r="L12" i="1"/>
  <c r="L11" i="1"/>
  <c r="L9" i="1"/>
  <c r="L8" i="1"/>
  <c r="L7" i="1"/>
  <c r="L6" i="1"/>
  <c r="L5" i="1"/>
  <c r="I55" i="1"/>
  <c r="C55" i="1"/>
  <c r="I37" i="1"/>
  <c r="C37" i="1"/>
  <c r="L37" i="1" s="1"/>
  <c r="C36" i="1"/>
  <c r="L36" i="1" s="1"/>
  <c r="I28" i="1"/>
  <c r="C28" i="1"/>
  <c r="L28" i="1" s="1"/>
  <c r="I16" i="1"/>
  <c r="C16" i="1"/>
  <c r="I17" i="1"/>
  <c r="L17" i="1" s="1"/>
  <c r="C10" i="1"/>
  <c r="I10" i="1"/>
  <c r="L55" i="1" l="1"/>
  <c r="L10" i="1"/>
  <c r="L16" i="1"/>
  <c r="K62" i="1"/>
  <c r="J62" i="1"/>
  <c r="I62" i="1"/>
  <c r="H62" i="1"/>
  <c r="G62" i="1"/>
  <c r="F62" i="1"/>
  <c r="E62" i="1"/>
  <c r="D62" i="1"/>
  <c r="C62" i="1"/>
  <c r="L62" i="1" l="1"/>
  <c r="F63" i="1" s="1"/>
  <c r="C63" i="1" l="1"/>
  <c r="J63" i="1"/>
  <c r="K63" i="1"/>
  <c r="I63" i="1"/>
  <c r="E63" i="1"/>
  <c r="L63" i="1"/>
  <c r="H63" i="1"/>
  <c r="D63" i="1"/>
  <c r="G63" i="1"/>
</calcChain>
</file>

<file path=xl/sharedStrings.xml><?xml version="1.0" encoding="utf-8"?>
<sst xmlns="http://schemas.openxmlformats.org/spreadsheetml/2006/main" count="72" uniqueCount="72">
  <si>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</si>
  <si>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</si>
  <si>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</si>
  <si>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</si>
  <si>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</si>
  <si>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</si>
  <si>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</si>
  <si>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</si>
  <si>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</si>
  <si>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</si>
  <si>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</si>
  <si>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</si>
  <si>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</si>
  <si>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</si>
  <si>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</si>
  <si>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</si>
  <si>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</si>
  <si>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</si>
  <si>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</si>
  <si>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</si>
  <si>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</si>
  <si>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</si>
  <si>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</si>
  <si>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</si>
  <si>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</si>
  <si>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</si>
  <si>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</si>
  <si>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</si>
  <si>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</si>
  <si>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</si>
  <si>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</si>
  <si>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</si>
  <si>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</si>
  <si>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</si>
  <si>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</si>
  <si>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</si>
  <si>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</si>
  <si>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</si>
  <si>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</si>
  <si>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</si>
  <si>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</si>
  <si>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</si>
  <si>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</si>
  <si>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</si>
  <si>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</si>
  <si>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</si>
  <si>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</si>
  <si>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</si>
  <si>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P&amp;A</t>
  </si>
  <si>
    <t>Neglect and Abuse complaints remedied</t>
  </si>
  <si>
    <t>Child Care</t>
  </si>
  <si>
    <t xml:space="preserve">Education </t>
  </si>
  <si>
    <t xml:space="preserve">Employment </t>
  </si>
  <si>
    <t>Health</t>
  </si>
  <si>
    <t xml:space="preserve">Housing </t>
  </si>
  <si>
    <t xml:space="preserve">Quality Assurance </t>
  </si>
  <si>
    <t xml:space="preserve">Recreation </t>
  </si>
  <si>
    <t>Transportation</t>
  </si>
  <si>
    <t xml:space="preserve">Outcome - Areas of Emphasis </t>
  </si>
  <si>
    <t>Protection and Advocacy Agency - FY 2015 Program Performance Report</t>
  </si>
  <si>
    <t>Total FY 2015</t>
  </si>
  <si>
    <t>Total 2015</t>
  </si>
  <si>
    <t>Pct 2015</t>
  </si>
  <si>
    <t>Ak</t>
  </si>
  <si>
    <t>CA</t>
  </si>
  <si>
    <t>GA</t>
  </si>
  <si>
    <t>NC</t>
  </si>
  <si>
    <t>ND</t>
  </si>
  <si>
    <t>ME</t>
  </si>
  <si>
    <t>WA</t>
  </si>
  <si>
    <t>VA</t>
  </si>
  <si>
    <t>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</si>
</sst>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3" fontId="5" fillId="2" borderId="4" xfId="2" applyNumberFormat="1" applyFont="1" applyFill="1" applyBorder="1" applyAlignment="1">
      <alignment horizontal="center" vertical="top" wrapText="1"/>
    </xf>
    <xf numFmtId="3" fontId="5" fillId="2" borderId="5" xfId="2" applyNumberFormat="1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/>
    <xf numFmtId="3" fontId="2" fillId="4" borderId="2" xfId="0" applyNumberFormat="1" applyFont="1" applyFill="1" applyBorder="1" applyAlignment="1">
      <alignment vertical="top"/>
    </xf>
    <xf numFmtId="9" fontId="2" fillId="4" borderId="2" xfId="1" applyFont="1" applyFill="1" applyBorder="1" applyAlignment="1">
      <alignment vertical="top"/>
    </xf>
    <xf numFmtId="3" fontId="6" fillId="3" borderId="0" xfId="0" applyNumberFormat="1" applyFont="1" applyFill="1" applyAlignment="1">
      <alignment horizontal="center"/>
    </xf>
    <xf numFmtId="3" fontId="6" fillId="3" borderId="1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workbookViewId="0">
      <selection activeCell="B2" sqref="B2:L63"/>
    </sheetView>
  </sheetViews>
  <sheetFormatPr defaultRowHeight="15" x14ac:dyDescent="0.25"/>
  <cols>
    <col min="2" max="12" width="15.7109375" customWidth="1"/>
  </cols>
  <sheetData>
    <row r="2" spans="2:12" ht="18" x14ac:dyDescent="0.25">
      <c r="B2" s="9" t="s">
        <v>59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8.75" thickBot="1" x14ac:dyDescent="0.3">
      <c r="B3" s="10" t="s">
        <v>58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1" customFormat="1" ht="51" x14ac:dyDescent="0.25">
      <c r="B4" s="4" t="s">
        <v>48</v>
      </c>
      <c r="C4" s="2" t="s">
        <v>49</v>
      </c>
      <c r="D4" s="2" t="s">
        <v>50</v>
      </c>
      <c r="E4" s="3" t="s">
        <v>51</v>
      </c>
      <c r="F4" s="2" t="s">
        <v>52</v>
      </c>
      <c r="G4" s="2" t="s">
        <v>53</v>
      </c>
      <c r="H4" s="2" t="s">
        <v>54</v>
      </c>
      <c r="I4" s="3" t="s">
        <v>55</v>
      </c>
      <c r="J4" s="2" t="s">
        <v>56</v>
      </c>
      <c r="K4" s="3" t="s">
        <v>57</v>
      </c>
      <c r="L4" s="2" t="s">
        <v>61</v>
      </c>
    </row>
    <row r="5" spans="2:12" x14ac:dyDescent="0.25">
      <c r="B5" s="5" t="s">
        <v>0</v>
      </c>
      <c r="C5" s="5">
        <v>98</v>
      </c>
      <c r="D5" s="5">
        <v>0</v>
      </c>
      <c r="E5" s="5">
        <v>56</v>
      </c>
      <c r="F5" s="5">
        <v>7</v>
      </c>
      <c r="G5" s="5">
        <v>6</v>
      </c>
      <c r="H5" s="5">
        <v>5</v>
      </c>
      <c r="I5" s="5">
        <v>80</v>
      </c>
      <c r="J5" s="5">
        <v>0</v>
      </c>
      <c r="K5" s="5">
        <v>0</v>
      </c>
      <c r="L5" s="5">
        <f>SUM(C5:K5)</f>
        <v>252</v>
      </c>
    </row>
    <row r="6" spans="2:12" x14ac:dyDescent="0.25">
      <c r="B6" s="6" t="s">
        <v>63</v>
      </c>
      <c r="C6" s="5">
        <v>18</v>
      </c>
      <c r="D6" s="5"/>
      <c r="E6" s="5">
        <v>37</v>
      </c>
      <c r="F6" s="5">
        <v>0</v>
      </c>
      <c r="G6" s="5">
        <v>7</v>
      </c>
      <c r="H6" s="5">
        <v>1</v>
      </c>
      <c r="I6" s="5">
        <v>1</v>
      </c>
      <c r="J6" s="5"/>
      <c r="K6" s="5">
        <v>0</v>
      </c>
      <c r="L6" s="5">
        <f t="shared" ref="L6:L61" si="0">SUM(C6:K6)</f>
        <v>64</v>
      </c>
    </row>
    <row r="7" spans="2:12" x14ac:dyDescent="0.25">
      <c r="B7" s="5" t="s">
        <v>1</v>
      </c>
      <c r="C7" s="5">
        <v>111</v>
      </c>
      <c r="D7" s="5">
        <v>1</v>
      </c>
      <c r="E7" s="5">
        <v>147</v>
      </c>
      <c r="F7" s="5">
        <v>4</v>
      </c>
      <c r="G7" s="5">
        <v>4</v>
      </c>
      <c r="H7" s="5">
        <v>2</v>
      </c>
      <c r="I7" s="5">
        <v>91</v>
      </c>
      <c r="J7" s="5">
        <v>0</v>
      </c>
      <c r="K7" s="5">
        <v>1</v>
      </c>
      <c r="L7" s="5">
        <f t="shared" si="0"/>
        <v>361</v>
      </c>
    </row>
    <row r="8" spans="2:12" x14ac:dyDescent="0.25">
      <c r="B8" s="5" t="s">
        <v>2</v>
      </c>
      <c r="C8" s="5">
        <v>16</v>
      </c>
      <c r="D8" s="5">
        <v>1</v>
      </c>
      <c r="E8" s="5">
        <v>10</v>
      </c>
      <c r="F8" s="5">
        <v>0</v>
      </c>
      <c r="G8" s="5">
        <v>1</v>
      </c>
      <c r="H8" s="5">
        <v>0</v>
      </c>
      <c r="I8" s="5">
        <v>1</v>
      </c>
      <c r="J8" s="5">
        <v>0</v>
      </c>
      <c r="K8" s="5">
        <v>3</v>
      </c>
      <c r="L8" s="5">
        <f t="shared" si="0"/>
        <v>32</v>
      </c>
    </row>
    <row r="9" spans="2:12" x14ac:dyDescent="0.25">
      <c r="B9" s="5" t="s">
        <v>3</v>
      </c>
      <c r="C9" s="5">
        <v>462</v>
      </c>
      <c r="D9" s="5">
        <v>1</v>
      </c>
      <c r="E9" s="5">
        <v>339</v>
      </c>
      <c r="F9" s="5">
        <v>45</v>
      </c>
      <c r="G9" s="5">
        <v>69</v>
      </c>
      <c r="H9" s="5">
        <v>17</v>
      </c>
      <c r="I9" s="5">
        <v>36</v>
      </c>
      <c r="J9" s="5">
        <v>6</v>
      </c>
      <c r="K9" s="5">
        <v>5</v>
      </c>
      <c r="L9" s="5">
        <f t="shared" si="0"/>
        <v>980</v>
      </c>
    </row>
    <row r="10" spans="2:12" x14ac:dyDescent="0.25">
      <c r="B10" s="6" t="s">
        <v>64</v>
      </c>
      <c r="C10" s="5">
        <f>51+21</f>
        <v>72</v>
      </c>
      <c r="D10" s="5">
        <v>0</v>
      </c>
      <c r="E10" s="5">
        <v>431</v>
      </c>
      <c r="F10" s="5">
        <v>31</v>
      </c>
      <c r="G10" s="5">
        <v>236</v>
      </c>
      <c r="H10" s="5">
        <v>31</v>
      </c>
      <c r="I10" s="5">
        <f>31+314+6+11+10</f>
        <v>372</v>
      </c>
      <c r="J10" s="5"/>
      <c r="K10" s="5">
        <v>9</v>
      </c>
      <c r="L10" s="5">
        <f t="shared" si="0"/>
        <v>1182</v>
      </c>
    </row>
    <row r="11" spans="2:12" x14ac:dyDescent="0.25">
      <c r="B11" s="5" t="s">
        <v>4</v>
      </c>
      <c r="C11" s="5">
        <v>44</v>
      </c>
      <c r="D11" s="5">
        <v>0</v>
      </c>
      <c r="E11" s="5">
        <v>23</v>
      </c>
      <c r="F11" s="5">
        <v>3</v>
      </c>
      <c r="G11" s="5">
        <v>7</v>
      </c>
      <c r="H11" s="5">
        <v>3</v>
      </c>
      <c r="I11" s="5">
        <v>9</v>
      </c>
      <c r="J11" s="5">
        <v>0</v>
      </c>
      <c r="K11" s="5">
        <v>0</v>
      </c>
      <c r="L11" s="5">
        <f t="shared" si="0"/>
        <v>89</v>
      </c>
    </row>
    <row r="12" spans="2:12" x14ac:dyDescent="0.25">
      <c r="B12" s="5" t="s">
        <v>5</v>
      </c>
      <c r="C12" s="5">
        <v>31</v>
      </c>
      <c r="D12" s="5">
        <v>0</v>
      </c>
      <c r="E12" s="5">
        <v>35</v>
      </c>
      <c r="F12" s="5">
        <v>0</v>
      </c>
      <c r="G12" s="5">
        <v>4</v>
      </c>
      <c r="H12" s="5">
        <v>2</v>
      </c>
      <c r="I12" s="5">
        <v>12</v>
      </c>
      <c r="J12" s="5">
        <v>0</v>
      </c>
      <c r="K12" s="5">
        <v>0</v>
      </c>
      <c r="L12" s="5">
        <f t="shared" si="0"/>
        <v>84</v>
      </c>
    </row>
    <row r="13" spans="2:12" x14ac:dyDescent="0.25">
      <c r="B13" s="5" t="s">
        <v>6</v>
      </c>
      <c r="C13" s="5">
        <v>34</v>
      </c>
      <c r="D13" s="5">
        <v>0</v>
      </c>
      <c r="E13" s="5">
        <v>12</v>
      </c>
      <c r="F13" s="5">
        <v>7</v>
      </c>
      <c r="G13" s="5">
        <v>3</v>
      </c>
      <c r="H13" s="5">
        <v>0</v>
      </c>
      <c r="I13" s="5">
        <v>19</v>
      </c>
      <c r="J13" s="5">
        <v>0</v>
      </c>
      <c r="K13" s="5">
        <v>1</v>
      </c>
      <c r="L13" s="5">
        <f t="shared" si="0"/>
        <v>76</v>
      </c>
    </row>
    <row r="14" spans="2:12" x14ac:dyDescent="0.25">
      <c r="B14" s="5" t="s">
        <v>7</v>
      </c>
      <c r="C14" s="5">
        <v>88</v>
      </c>
      <c r="D14" s="5">
        <v>0</v>
      </c>
      <c r="E14" s="5">
        <v>40</v>
      </c>
      <c r="F14" s="5">
        <v>1</v>
      </c>
      <c r="G14" s="5">
        <v>64</v>
      </c>
      <c r="H14" s="5">
        <v>1</v>
      </c>
      <c r="I14" s="5">
        <v>26</v>
      </c>
      <c r="J14" s="5">
        <v>0</v>
      </c>
      <c r="K14" s="5">
        <v>0</v>
      </c>
      <c r="L14" s="5">
        <f t="shared" si="0"/>
        <v>220</v>
      </c>
    </row>
    <row r="15" spans="2:12" x14ac:dyDescent="0.25">
      <c r="B15" s="5" t="s">
        <v>8</v>
      </c>
      <c r="C15" s="5">
        <v>215</v>
      </c>
      <c r="D15" s="5">
        <v>0</v>
      </c>
      <c r="E15" s="5">
        <v>109</v>
      </c>
      <c r="F15" s="5">
        <v>6</v>
      </c>
      <c r="G15" s="5">
        <v>134</v>
      </c>
      <c r="H15" s="5">
        <v>11</v>
      </c>
      <c r="I15" s="5">
        <v>62</v>
      </c>
      <c r="J15" s="5">
        <v>2</v>
      </c>
      <c r="K15" s="5">
        <v>2</v>
      </c>
      <c r="L15" s="5">
        <f t="shared" si="0"/>
        <v>541</v>
      </c>
    </row>
    <row r="16" spans="2:12" x14ac:dyDescent="0.25">
      <c r="B16" s="6" t="s">
        <v>65</v>
      </c>
      <c r="C16" s="5">
        <f>6+43+43</f>
        <v>92</v>
      </c>
      <c r="D16" s="5">
        <v>0</v>
      </c>
      <c r="E16" s="5">
        <v>9</v>
      </c>
      <c r="F16" s="5">
        <v>0</v>
      </c>
      <c r="G16" s="5"/>
      <c r="H16" s="5"/>
      <c r="I16" s="5">
        <f>3+7+26</f>
        <v>36</v>
      </c>
      <c r="J16" s="5"/>
      <c r="K16" s="5">
        <v>3</v>
      </c>
      <c r="L16" s="5">
        <f t="shared" si="0"/>
        <v>140</v>
      </c>
    </row>
    <row r="17" spans="2:12" x14ac:dyDescent="0.25">
      <c r="B17" s="5" t="s">
        <v>9</v>
      </c>
      <c r="C17" s="5">
        <v>44</v>
      </c>
      <c r="D17" s="5">
        <v>1</v>
      </c>
      <c r="E17" s="5">
        <v>14</v>
      </c>
      <c r="F17" s="5">
        <v>3</v>
      </c>
      <c r="G17" s="5">
        <v>19</v>
      </c>
      <c r="H17" s="5">
        <v>1</v>
      </c>
      <c r="I17" s="5">
        <f>11+3+9+11+74</f>
        <v>108</v>
      </c>
      <c r="J17" s="5">
        <v>0</v>
      </c>
      <c r="K17" s="5">
        <v>0</v>
      </c>
      <c r="L17" s="5">
        <f t="shared" si="0"/>
        <v>190</v>
      </c>
    </row>
    <row r="18" spans="2:12" x14ac:dyDescent="0.25">
      <c r="B18" s="5" t="s">
        <v>10</v>
      </c>
      <c r="C18" s="5">
        <v>178</v>
      </c>
      <c r="D18" s="5">
        <v>0</v>
      </c>
      <c r="E18" s="5">
        <v>215</v>
      </c>
      <c r="F18" s="5">
        <v>0</v>
      </c>
      <c r="G18" s="5">
        <v>5</v>
      </c>
      <c r="H18" s="5">
        <v>0</v>
      </c>
      <c r="I18" s="5">
        <v>7</v>
      </c>
      <c r="J18" s="5">
        <v>0</v>
      </c>
      <c r="K18" s="5">
        <v>0</v>
      </c>
      <c r="L18" s="5">
        <f t="shared" si="0"/>
        <v>405</v>
      </c>
    </row>
    <row r="19" spans="2:12" x14ac:dyDescent="0.25">
      <c r="B19" s="5" t="s">
        <v>11</v>
      </c>
      <c r="C19" s="5">
        <v>17</v>
      </c>
      <c r="D19" s="5">
        <v>0</v>
      </c>
      <c r="E19" s="5">
        <v>9</v>
      </c>
      <c r="F19" s="5">
        <v>3</v>
      </c>
      <c r="G19" s="5">
        <v>1</v>
      </c>
      <c r="H19" s="5">
        <v>7</v>
      </c>
      <c r="I19" s="5">
        <v>11</v>
      </c>
      <c r="J19" s="5">
        <v>1</v>
      </c>
      <c r="K19" s="5">
        <v>0</v>
      </c>
      <c r="L19" s="5">
        <f t="shared" si="0"/>
        <v>49</v>
      </c>
    </row>
    <row r="20" spans="2:12" x14ac:dyDescent="0.25">
      <c r="B20" s="5" t="s">
        <v>12</v>
      </c>
      <c r="C20" s="5">
        <v>42</v>
      </c>
      <c r="D20" s="5">
        <v>0</v>
      </c>
      <c r="E20" s="5">
        <v>16</v>
      </c>
      <c r="F20" s="5">
        <v>3</v>
      </c>
      <c r="G20" s="5">
        <v>16</v>
      </c>
      <c r="H20" s="5">
        <v>2</v>
      </c>
      <c r="I20" s="5">
        <v>35</v>
      </c>
      <c r="J20" s="5">
        <v>0</v>
      </c>
      <c r="K20" s="5">
        <v>2</v>
      </c>
      <c r="L20" s="5">
        <f t="shared" si="0"/>
        <v>116</v>
      </c>
    </row>
    <row r="21" spans="2:12" x14ac:dyDescent="0.25">
      <c r="B21" s="5" t="s">
        <v>13</v>
      </c>
      <c r="C21" s="5">
        <v>206</v>
      </c>
      <c r="D21" s="5">
        <v>2</v>
      </c>
      <c r="E21" s="5">
        <v>424</v>
      </c>
      <c r="F21" s="5">
        <v>12</v>
      </c>
      <c r="G21" s="5">
        <v>6</v>
      </c>
      <c r="H21" s="5">
        <v>41</v>
      </c>
      <c r="I21" s="5">
        <v>61</v>
      </c>
      <c r="J21" s="5">
        <v>10</v>
      </c>
      <c r="K21" s="5">
        <v>4</v>
      </c>
      <c r="L21" s="5">
        <f t="shared" si="0"/>
        <v>766</v>
      </c>
    </row>
    <row r="22" spans="2:12" x14ac:dyDescent="0.25">
      <c r="B22" s="5" t="s">
        <v>14</v>
      </c>
      <c r="C22" s="5">
        <v>96</v>
      </c>
      <c r="D22" s="5">
        <v>0</v>
      </c>
      <c r="E22" s="5">
        <v>50</v>
      </c>
      <c r="F22" s="5">
        <v>2</v>
      </c>
      <c r="G22" s="5">
        <v>7</v>
      </c>
      <c r="H22" s="5">
        <v>2</v>
      </c>
      <c r="I22" s="5">
        <v>139</v>
      </c>
      <c r="J22" s="5">
        <v>1</v>
      </c>
      <c r="K22" s="5">
        <v>0</v>
      </c>
      <c r="L22" s="5">
        <f t="shared" si="0"/>
        <v>297</v>
      </c>
    </row>
    <row r="23" spans="2:12" x14ac:dyDescent="0.25">
      <c r="B23" s="5" t="s">
        <v>15</v>
      </c>
      <c r="C23" s="5">
        <v>82</v>
      </c>
      <c r="D23" s="5">
        <v>0</v>
      </c>
      <c r="E23" s="5">
        <v>38</v>
      </c>
      <c r="F23" s="5">
        <v>6</v>
      </c>
      <c r="G23" s="5">
        <v>66</v>
      </c>
      <c r="H23" s="5">
        <v>16</v>
      </c>
      <c r="I23" s="5">
        <v>69</v>
      </c>
      <c r="J23" s="5">
        <v>3</v>
      </c>
      <c r="K23" s="5">
        <v>2</v>
      </c>
      <c r="L23" s="5">
        <f t="shared" si="0"/>
        <v>282</v>
      </c>
    </row>
    <row r="24" spans="2:12" x14ac:dyDescent="0.25">
      <c r="B24" s="5" t="s">
        <v>16</v>
      </c>
      <c r="C24" s="5">
        <v>88</v>
      </c>
      <c r="D24" s="5">
        <v>0</v>
      </c>
      <c r="E24" s="5">
        <v>47</v>
      </c>
      <c r="F24" s="5">
        <v>3</v>
      </c>
      <c r="G24" s="5">
        <v>47</v>
      </c>
      <c r="H24" s="5">
        <v>8</v>
      </c>
      <c r="I24" s="5">
        <v>51</v>
      </c>
      <c r="J24" s="5">
        <v>0</v>
      </c>
      <c r="K24" s="5">
        <v>1</v>
      </c>
      <c r="L24" s="5">
        <f t="shared" si="0"/>
        <v>245</v>
      </c>
    </row>
    <row r="25" spans="2:12" x14ac:dyDescent="0.25">
      <c r="B25" s="5" t="s">
        <v>17</v>
      </c>
      <c r="C25" s="5">
        <v>83</v>
      </c>
      <c r="D25" s="5">
        <v>1</v>
      </c>
      <c r="E25" s="5">
        <v>50</v>
      </c>
      <c r="F25" s="5">
        <v>4</v>
      </c>
      <c r="G25" s="5">
        <v>32</v>
      </c>
      <c r="H25" s="5">
        <v>2</v>
      </c>
      <c r="I25" s="5">
        <v>59</v>
      </c>
      <c r="J25" s="5">
        <v>0</v>
      </c>
      <c r="K25" s="5">
        <v>0</v>
      </c>
      <c r="L25" s="5">
        <f t="shared" si="0"/>
        <v>231</v>
      </c>
    </row>
    <row r="26" spans="2:12" x14ac:dyDescent="0.25">
      <c r="B26" s="5" t="s">
        <v>18</v>
      </c>
      <c r="C26" s="5">
        <v>230</v>
      </c>
      <c r="D26" s="5">
        <v>0</v>
      </c>
      <c r="E26" s="5">
        <v>174</v>
      </c>
      <c r="F26" s="5">
        <v>10</v>
      </c>
      <c r="G26" s="5">
        <v>11</v>
      </c>
      <c r="H26" s="5">
        <v>5</v>
      </c>
      <c r="I26" s="5">
        <v>59</v>
      </c>
      <c r="J26" s="5">
        <v>0</v>
      </c>
      <c r="K26" s="5">
        <v>2</v>
      </c>
      <c r="L26" s="5">
        <f t="shared" si="0"/>
        <v>491</v>
      </c>
    </row>
    <row r="27" spans="2:12" x14ac:dyDescent="0.25">
      <c r="B27" s="5" t="s">
        <v>19</v>
      </c>
      <c r="C27" s="5">
        <v>184</v>
      </c>
      <c r="D27" s="5">
        <v>0</v>
      </c>
      <c r="E27" s="5">
        <v>33</v>
      </c>
      <c r="F27" s="5">
        <v>3</v>
      </c>
      <c r="G27" s="5">
        <v>63</v>
      </c>
      <c r="H27" s="5">
        <v>14</v>
      </c>
      <c r="I27" s="5">
        <v>49</v>
      </c>
      <c r="J27" s="5">
        <v>1</v>
      </c>
      <c r="K27" s="5">
        <v>2</v>
      </c>
      <c r="L27" s="5">
        <f t="shared" si="0"/>
        <v>349</v>
      </c>
    </row>
    <row r="28" spans="2:12" x14ac:dyDescent="0.25">
      <c r="B28" s="6" t="s">
        <v>68</v>
      </c>
      <c r="C28" s="5">
        <f>220+3+3+55</f>
        <v>281</v>
      </c>
      <c r="D28" s="5"/>
      <c r="E28" s="5">
        <v>75</v>
      </c>
      <c r="F28" s="5">
        <v>1</v>
      </c>
      <c r="G28" s="5">
        <v>74</v>
      </c>
      <c r="H28" s="5">
        <v>30</v>
      </c>
      <c r="I28" s="5">
        <f>3+11+7+9</f>
        <v>30</v>
      </c>
      <c r="J28" s="5"/>
      <c r="K28" s="5">
        <v>13</v>
      </c>
      <c r="L28" s="5">
        <f t="shared" si="0"/>
        <v>504</v>
      </c>
    </row>
    <row r="29" spans="2:12" x14ac:dyDescent="0.25">
      <c r="B29" s="5" t="s">
        <v>20</v>
      </c>
      <c r="C29" s="5">
        <v>116</v>
      </c>
      <c r="D29" s="5">
        <v>9</v>
      </c>
      <c r="E29" s="5">
        <v>180</v>
      </c>
      <c r="F29" s="5">
        <v>0</v>
      </c>
      <c r="G29" s="5">
        <v>7</v>
      </c>
      <c r="H29" s="5">
        <v>9</v>
      </c>
      <c r="I29" s="5">
        <v>52</v>
      </c>
      <c r="J29" s="5">
        <v>0</v>
      </c>
      <c r="K29" s="5">
        <v>2</v>
      </c>
      <c r="L29" s="5">
        <f t="shared" si="0"/>
        <v>375</v>
      </c>
    </row>
    <row r="30" spans="2:12" x14ac:dyDescent="0.25">
      <c r="B30" s="5" t="s">
        <v>21</v>
      </c>
      <c r="C30" s="5">
        <v>166</v>
      </c>
      <c r="D30" s="5">
        <v>0</v>
      </c>
      <c r="E30" s="5">
        <v>70</v>
      </c>
      <c r="F30" s="5">
        <v>7</v>
      </c>
      <c r="G30" s="5">
        <v>75</v>
      </c>
      <c r="H30" s="5">
        <v>13</v>
      </c>
      <c r="I30" s="5">
        <v>14</v>
      </c>
      <c r="J30" s="5">
        <v>3</v>
      </c>
      <c r="K30" s="5">
        <v>2</v>
      </c>
      <c r="L30" s="5">
        <f t="shared" si="0"/>
        <v>350</v>
      </c>
    </row>
    <row r="31" spans="2:12" x14ac:dyDescent="0.25">
      <c r="B31" s="5" t="s">
        <v>22</v>
      </c>
      <c r="C31" s="5">
        <v>104</v>
      </c>
      <c r="D31" s="5">
        <v>1</v>
      </c>
      <c r="E31" s="5">
        <v>58</v>
      </c>
      <c r="F31" s="5">
        <v>3</v>
      </c>
      <c r="G31" s="5">
        <v>11</v>
      </c>
      <c r="H31" s="5">
        <v>5</v>
      </c>
      <c r="I31" s="5">
        <v>59</v>
      </c>
      <c r="J31" s="5">
        <v>0</v>
      </c>
      <c r="K31" s="5">
        <v>1</v>
      </c>
      <c r="L31" s="5">
        <f t="shared" si="0"/>
        <v>242</v>
      </c>
    </row>
    <row r="32" spans="2:12" x14ac:dyDescent="0.25">
      <c r="B32" s="5" t="s">
        <v>23</v>
      </c>
      <c r="C32" s="5">
        <v>38</v>
      </c>
      <c r="D32" s="5">
        <v>0</v>
      </c>
      <c r="E32" s="5">
        <v>18</v>
      </c>
      <c r="F32" s="5">
        <v>0</v>
      </c>
      <c r="G32" s="5">
        <v>1</v>
      </c>
      <c r="H32" s="5">
        <v>3</v>
      </c>
      <c r="I32" s="5">
        <v>35</v>
      </c>
      <c r="J32" s="5">
        <v>0</v>
      </c>
      <c r="K32" s="5">
        <v>2</v>
      </c>
      <c r="L32" s="5">
        <f t="shared" si="0"/>
        <v>97</v>
      </c>
    </row>
    <row r="33" spans="2:12" x14ac:dyDescent="0.25">
      <c r="B33" s="5" t="s">
        <v>24</v>
      </c>
      <c r="C33" s="5">
        <v>58</v>
      </c>
      <c r="D33" s="5">
        <v>0</v>
      </c>
      <c r="E33" s="5">
        <v>102</v>
      </c>
      <c r="F33" s="5">
        <v>2</v>
      </c>
      <c r="G33" s="5">
        <v>12</v>
      </c>
      <c r="H33" s="5">
        <v>1</v>
      </c>
      <c r="I33" s="5">
        <v>14</v>
      </c>
      <c r="J33" s="5">
        <v>0</v>
      </c>
      <c r="K33" s="5">
        <v>0</v>
      </c>
      <c r="L33" s="5">
        <f t="shared" si="0"/>
        <v>189</v>
      </c>
    </row>
    <row r="34" spans="2:12" x14ac:dyDescent="0.25">
      <c r="B34" s="5" t="s">
        <v>25</v>
      </c>
      <c r="C34" s="5">
        <v>21</v>
      </c>
      <c r="D34" s="5">
        <v>1</v>
      </c>
      <c r="E34" s="5">
        <v>20</v>
      </c>
      <c r="F34" s="5">
        <v>1</v>
      </c>
      <c r="G34" s="5">
        <v>4</v>
      </c>
      <c r="H34" s="5">
        <v>3</v>
      </c>
      <c r="I34" s="5">
        <v>67</v>
      </c>
      <c r="J34" s="5">
        <v>0</v>
      </c>
      <c r="K34" s="5">
        <v>0</v>
      </c>
      <c r="L34" s="5">
        <f t="shared" si="0"/>
        <v>117</v>
      </c>
    </row>
    <row r="35" spans="2:12" x14ac:dyDescent="0.25">
      <c r="B35" s="6" t="s">
        <v>71</v>
      </c>
      <c r="C35" s="5">
        <v>15</v>
      </c>
      <c r="D35" s="5">
        <v>0</v>
      </c>
      <c r="E35" s="5">
        <v>6</v>
      </c>
      <c r="F35" s="5">
        <v>0</v>
      </c>
      <c r="G35" s="5">
        <v>0</v>
      </c>
      <c r="H35" s="5">
        <v>3</v>
      </c>
      <c r="I35" s="5">
        <v>16</v>
      </c>
      <c r="J35" s="5"/>
      <c r="K35" s="5">
        <v>1</v>
      </c>
      <c r="L35" s="5">
        <f t="shared" si="0"/>
        <v>41</v>
      </c>
    </row>
    <row r="36" spans="2:12" x14ac:dyDescent="0.25">
      <c r="B36" s="6" t="s">
        <v>66</v>
      </c>
      <c r="C36" s="5">
        <f>4+14+1</f>
        <v>19</v>
      </c>
      <c r="D36" s="5"/>
      <c r="E36" s="5">
        <v>37</v>
      </c>
      <c r="F36" s="5">
        <v>1</v>
      </c>
      <c r="G36" s="5">
        <v>31</v>
      </c>
      <c r="H36" s="5">
        <v>3</v>
      </c>
      <c r="I36" s="5"/>
      <c r="J36" s="5"/>
      <c r="K36" s="5">
        <v>1</v>
      </c>
      <c r="L36" s="5">
        <f t="shared" si="0"/>
        <v>92</v>
      </c>
    </row>
    <row r="37" spans="2:12" x14ac:dyDescent="0.25">
      <c r="B37" s="6" t="s">
        <v>67</v>
      </c>
      <c r="C37" s="5">
        <f>323+403+10</f>
        <v>736</v>
      </c>
      <c r="D37" s="5">
        <v>0</v>
      </c>
      <c r="E37" s="5">
        <v>75</v>
      </c>
      <c r="F37" s="5">
        <v>0</v>
      </c>
      <c r="G37" s="5">
        <v>7</v>
      </c>
      <c r="H37" s="5">
        <v>1</v>
      </c>
      <c r="I37" s="5">
        <f>17+22+1</f>
        <v>40</v>
      </c>
      <c r="J37" s="5"/>
      <c r="K37" s="5"/>
      <c r="L37" s="5">
        <f t="shared" si="0"/>
        <v>859</v>
      </c>
    </row>
    <row r="38" spans="2:12" x14ac:dyDescent="0.25">
      <c r="B38" s="5" t="s">
        <v>26</v>
      </c>
      <c r="C38" s="5">
        <v>6</v>
      </c>
      <c r="D38" s="5">
        <v>0</v>
      </c>
      <c r="E38" s="5">
        <v>9</v>
      </c>
      <c r="F38" s="5">
        <v>0</v>
      </c>
      <c r="G38" s="5">
        <v>0</v>
      </c>
      <c r="H38" s="5">
        <v>0</v>
      </c>
      <c r="I38" s="5">
        <v>15</v>
      </c>
      <c r="J38" s="5">
        <v>0</v>
      </c>
      <c r="K38" s="5">
        <v>0</v>
      </c>
      <c r="L38" s="5">
        <f t="shared" si="0"/>
        <v>30</v>
      </c>
    </row>
    <row r="39" spans="2:12" x14ac:dyDescent="0.25">
      <c r="B39" s="5" t="s">
        <v>27</v>
      </c>
      <c r="C39" s="5">
        <v>248</v>
      </c>
      <c r="D39" s="5">
        <v>2</v>
      </c>
      <c r="E39" s="5">
        <v>173</v>
      </c>
      <c r="F39" s="5">
        <v>11</v>
      </c>
      <c r="G39" s="5">
        <v>32</v>
      </c>
      <c r="H39" s="5">
        <v>22</v>
      </c>
      <c r="I39" s="5">
        <v>149</v>
      </c>
      <c r="J39" s="5">
        <v>5</v>
      </c>
      <c r="K39" s="5">
        <v>3</v>
      </c>
      <c r="L39" s="5">
        <f t="shared" si="0"/>
        <v>645</v>
      </c>
    </row>
    <row r="40" spans="2:12" x14ac:dyDescent="0.25">
      <c r="B40" s="5" t="s">
        <v>28</v>
      </c>
      <c r="C40" s="5">
        <v>318</v>
      </c>
      <c r="D40" s="5">
        <v>0</v>
      </c>
      <c r="E40" s="5">
        <v>256</v>
      </c>
      <c r="F40" s="5">
        <v>3</v>
      </c>
      <c r="G40" s="5">
        <v>28</v>
      </c>
      <c r="H40" s="5">
        <v>2</v>
      </c>
      <c r="I40" s="5">
        <v>247</v>
      </c>
      <c r="J40" s="5">
        <v>0</v>
      </c>
      <c r="K40" s="5">
        <v>2</v>
      </c>
      <c r="L40" s="5">
        <f t="shared" si="0"/>
        <v>856</v>
      </c>
    </row>
    <row r="41" spans="2:12" x14ac:dyDescent="0.25">
      <c r="B41" s="5" t="s">
        <v>29</v>
      </c>
      <c r="C41" s="5">
        <v>97</v>
      </c>
      <c r="D41" s="5">
        <v>0</v>
      </c>
      <c r="E41" s="5">
        <v>18</v>
      </c>
      <c r="F41" s="5">
        <v>0</v>
      </c>
      <c r="G41" s="5">
        <v>78</v>
      </c>
      <c r="H41" s="5">
        <v>3</v>
      </c>
      <c r="I41" s="5">
        <v>19</v>
      </c>
      <c r="J41" s="5">
        <v>0</v>
      </c>
      <c r="K41" s="5">
        <v>1</v>
      </c>
      <c r="L41" s="5">
        <f t="shared" si="0"/>
        <v>216</v>
      </c>
    </row>
    <row r="42" spans="2:12" x14ac:dyDescent="0.25">
      <c r="B42" s="5" t="s">
        <v>30</v>
      </c>
      <c r="C42" s="5">
        <v>34</v>
      </c>
      <c r="D42" s="5">
        <v>0</v>
      </c>
      <c r="E42" s="5">
        <v>23</v>
      </c>
      <c r="F42" s="5">
        <v>4</v>
      </c>
      <c r="G42" s="5">
        <v>21</v>
      </c>
      <c r="H42" s="5">
        <v>1</v>
      </c>
      <c r="I42" s="5">
        <v>17</v>
      </c>
      <c r="J42" s="5">
        <v>0</v>
      </c>
      <c r="K42" s="5">
        <v>1</v>
      </c>
      <c r="L42" s="5">
        <f t="shared" si="0"/>
        <v>101</v>
      </c>
    </row>
    <row r="43" spans="2:12" x14ac:dyDescent="0.25">
      <c r="B43" s="5" t="s">
        <v>31</v>
      </c>
      <c r="C43" s="5">
        <v>248</v>
      </c>
      <c r="D43" s="5">
        <v>3</v>
      </c>
      <c r="E43" s="5">
        <v>220</v>
      </c>
      <c r="F43" s="5">
        <v>17</v>
      </c>
      <c r="G43" s="5">
        <v>53</v>
      </c>
      <c r="H43" s="5">
        <v>36</v>
      </c>
      <c r="I43" s="5">
        <v>132</v>
      </c>
      <c r="J43" s="5">
        <v>2</v>
      </c>
      <c r="K43" s="5">
        <v>10</v>
      </c>
      <c r="L43" s="5">
        <f t="shared" si="0"/>
        <v>721</v>
      </c>
    </row>
    <row r="44" spans="2:12" x14ac:dyDescent="0.25">
      <c r="B44" s="5" t="s">
        <v>32</v>
      </c>
      <c r="C44" s="5">
        <v>434</v>
      </c>
      <c r="D44" s="5">
        <v>1</v>
      </c>
      <c r="E44" s="5">
        <v>251</v>
      </c>
      <c r="F44" s="5">
        <v>25</v>
      </c>
      <c r="G44" s="5">
        <v>79</v>
      </c>
      <c r="H44" s="5">
        <v>29</v>
      </c>
      <c r="I44" s="5">
        <v>129</v>
      </c>
      <c r="J44" s="5">
        <v>2</v>
      </c>
      <c r="K44" s="5">
        <v>8</v>
      </c>
      <c r="L44" s="5">
        <f t="shared" si="0"/>
        <v>958</v>
      </c>
    </row>
    <row r="45" spans="2:12" x14ac:dyDescent="0.25">
      <c r="B45" s="5" t="s">
        <v>33</v>
      </c>
      <c r="C45" s="5">
        <v>419</v>
      </c>
      <c r="D45" s="5">
        <v>1</v>
      </c>
      <c r="E45" s="5">
        <v>386</v>
      </c>
      <c r="F45" s="5">
        <v>8</v>
      </c>
      <c r="G45" s="5">
        <v>39</v>
      </c>
      <c r="H45" s="5">
        <v>14</v>
      </c>
      <c r="I45" s="5">
        <v>128</v>
      </c>
      <c r="J45" s="5">
        <v>1</v>
      </c>
      <c r="K45" s="5">
        <v>2</v>
      </c>
      <c r="L45" s="5">
        <f t="shared" si="0"/>
        <v>998</v>
      </c>
    </row>
    <row r="46" spans="2:12" x14ac:dyDescent="0.25">
      <c r="B46" s="5" t="s">
        <v>34</v>
      </c>
      <c r="C46" s="5">
        <v>42</v>
      </c>
      <c r="D46" s="5">
        <v>0</v>
      </c>
      <c r="E46" s="5">
        <v>10</v>
      </c>
      <c r="F46" s="5">
        <v>1</v>
      </c>
      <c r="G46" s="5">
        <v>1</v>
      </c>
      <c r="H46" s="5">
        <v>0</v>
      </c>
      <c r="I46" s="5">
        <v>43</v>
      </c>
      <c r="J46" s="5">
        <v>0</v>
      </c>
      <c r="K46" s="5">
        <v>0</v>
      </c>
      <c r="L46" s="5">
        <f t="shared" si="0"/>
        <v>97</v>
      </c>
    </row>
    <row r="47" spans="2:12" x14ac:dyDescent="0.25">
      <c r="B47" s="5" t="s">
        <v>35</v>
      </c>
      <c r="C47" s="5">
        <v>354</v>
      </c>
      <c r="D47" s="5">
        <v>5</v>
      </c>
      <c r="E47" s="5">
        <v>166</v>
      </c>
      <c r="F47" s="5">
        <v>17</v>
      </c>
      <c r="G47" s="5">
        <v>52</v>
      </c>
      <c r="H47" s="5">
        <v>24</v>
      </c>
      <c r="I47" s="5">
        <v>324</v>
      </c>
      <c r="J47" s="5">
        <v>8</v>
      </c>
      <c r="K47" s="5">
        <v>6</v>
      </c>
      <c r="L47" s="5">
        <f t="shared" si="0"/>
        <v>956</v>
      </c>
    </row>
    <row r="48" spans="2:12" x14ac:dyDescent="0.25">
      <c r="B48" s="5" t="s">
        <v>36</v>
      </c>
      <c r="C48" s="5">
        <v>498</v>
      </c>
      <c r="D48" s="5">
        <v>0</v>
      </c>
      <c r="E48" s="5">
        <v>564</v>
      </c>
      <c r="F48" s="5">
        <v>0</v>
      </c>
      <c r="G48" s="5">
        <v>2</v>
      </c>
      <c r="H48" s="5">
        <v>0</v>
      </c>
      <c r="I48" s="5">
        <v>19</v>
      </c>
      <c r="J48" s="5">
        <v>0</v>
      </c>
      <c r="K48" s="5">
        <v>2</v>
      </c>
      <c r="L48" s="5">
        <f t="shared" si="0"/>
        <v>1085</v>
      </c>
    </row>
    <row r="49" spans="2:12" x14ac:dyDescent="0.25">
      <c r="B49" s="5" t="s">
        <v>37</v>
      </c>
      <c r="C49" s="5">
        <v>101</v>
      </c>
      <c r="D49" s="5">
        <v>0</v>
      </c>
      <c r="E49" s="5">
        <v>48</v>
      </c>
      <c r="F49" s="5">
        <v>4</v>
      </c>
      <c r="G49" s="5">
        <v>18</v>
      </c>
      <c r="H49" s="5">
        <v>12</v>
      </c>
      <c r="I49" s="5">
        <v>109</v>
      </c>
      <c r="J49" s="5">
        <v>0</v>
      </c>
      <c r="K49" s="5">
        <v>0</v>
      </c>
      <c r="L49" s="5">
        <f t="shared" si="0"/>
        <v>292</v>
      </c>
    </row>
    <row r="50" spans="2:12" x14ac:dyDescent="0.25">
      <c r="B50" s="5" t="s">
        <v>38</v>
      </c>
      <c r="C50" s="5">
        <v>69</v>
      </c>
      <c r="D50" s="5">
        <v>2</v>
      </c>
      <c r="E50" s="5">
        <v>54</v>
      </c>
      <c r="F50" s="5">
        <v>0</v>
      </c>
      <c r="G50" s="5">
        <v>5</v>
      </c>
      <c r="H50" s="5">
        <v>7</v>
      </c>
      <c r="I50" s="5">
        <v>48</v>
      </c>
      <c r="J50" s="5">
        <v>0</v>
      </c>
      <c r="K50" s="5">
        <v>0</v>
      </c>
      <c r="L50" s="5">
        <f t="shared" si="0"/>
        <v>185</v>
      </c>
    </row>
    <row r="51" spans="2:12" x14ac:dyDescent="0.25">
      <c r="B51" s="5" t="s">
        <v>39</v>
      </c>
      <c r="C51" s="5">
        <v>85</v>
      </c>
      <c r="D51" s="5">
        <v>1</v>
      </c>
      <c r="E51" s="5">
        <v>78</v>
      </c>
      <c r="F51" s="5">
        <v>0</v>
      </c>
      <c r="G51" s="5">
        <v>2</v>
      </c>
      <c r="H51" s="5">
        <v>0</v>
      </c>
      <c r="I51" s="5">
        <v>24</v>
      </c>
      <c r="J51" s="5">
        <v>0</v>
      </c>
      <c r="K51" s="5">
        <v>2</v>
      </c>
      <c r="L51" s="5">
        <f t="shared" si="0"/>
        <v>192</v>
      </c>
    </row>
    <row r="52" spans="2:12" x14ac:dyDescent="0.25">
      <c r="B52" s="5" t="s">
        <v>40</v>
      </c>
      <c r="C52" s="5">
        <v>52</v>
      </c>
      <c r="D52" s="5">
        <v>0</v>
      </c>
      <c r="E52" s="5">
        <v>76</v>
      </c>
      <c r="F52" s="5">
        <v>2</v>
      </c>
      <c r="G52" s="5">
        <v>2</v>
      </c>
      <c r="H52" s="5">
        <v>1</v>
      </c>
      <c r="I52" s="5">
        <v>34</v>
      </c>
      <c r="J52" s="5">
        <v>0</v>
      </c>
      <c r="K52" s="5">
        <v>1</v>
      </c>
      <c r="L52" s="5">
        <f t="shared" si="0"/>
        <v>168</v>
      </c>
    </row>
    <row r="53" spans="2:12" x14ac:dyDescent="0.25">
      <c r="B53" s="5" t="s">
        <v>41</v>
      </c>
      <c r="C53" s="5">
        <v>378</v>
      </c>
      <c r="D53" s="5">
        <v>0</v>
      </c>
      <c r="E53" s="5">
        <v>586</v>
      </c>
      <c r="F53" s="5">
        <v>2</v>
      </c>
      <c r="G53" s="5">
        <v>188</v>
      </c>
      <c r="H53" s="5">
        <v>31</v>
      </c>
      <c r="I53" s="5">
        <v>303</v>
      </c>
      <c r="J53" s="5">
        <v>3</v>
      </c>
      <c r="K53" s="5">
        <v>2</v>
      </c>
      <c r="L53" s="5">
        <f t="shared" si="0"/>
        <v>1493</v>
      </c>
    </row>
    <row r="54" spans="2:12" x14ac:dyDescent="0.25">
      <c r="B54" s="5" t="s">
        <v>42</v>
      </c>
      <c r="C54" s="5">
        <v>182</v>
      </c>
      <c r="D54" s="5">
        <v>2</v>
      </c>
      <c r="E54" s="5">
        <v>116</v>
      </c>
      <c r="F54" s="5">
        <v>10</v>
      </c>
      <c r="G54" s="5">
        <v>10</v>
      </c>
      <c r="H54" s="5">
        <v>6</v>
      </c>
      <c r="I54" s="5">
        <v>128</v>
      </c>
      <c r="J54" s="5">
        <v>6</v>
      </c>
      <c r="K54" s="5">
        <v>2</v>
      </c>
      <c r="L54" s="5">
        <f t="shared" si="0"/>
        <v>462</v>
      </c>
    </row>
    <row r="55" spans="2:12" x14ac:dyDescent="0.25">
      <c r="B55" s="6" t="s">
        <v>70</v>
      </c>
      <c r="C55" s="5">
        <f>31+11+20</f>
        <v>62</v>
      </c>
      <c r="D55" s="5">
        <v>0</v>
      </c>
      <c r="E55" s="5">
        <v>43</v>
      </c>
      <c r="F55" s="5">
        <v>1</v>
      </c>
      <c r="G55" s="5">
        <v>7</v>
      </c>
      <c r="H55" s="5">
        <v>0</v>
      </c>
      <c r="I55" s="5">
        <f>43+2+45</f>
        <v>90</v>
      </c>
      <c r="J55" s="5"/>
      <c r="K55" s="5">
        <v>3</v>
      </c>
      <c r="L55" s="5">
        <f t="shared" si="0"/>
        <v>206</v>
      </c>
    </row>
    <row r="56" spans="2:12" x14ac:dyDescent="0.25">
      <c r="B56" s="5" t="s">
        <v>43</v>
      </c>
      <c r="C56" s="5">
        <v>18</v>
      </c>
      <c r="D56" s="5">
        <v>0</v>
      </c>
      <c r="E56" s="5">
        <v>28</v>
      </c>
      <c r="F56" s="5">
        <v>2</v>
      </c>
      <c r="G56" s="5">
        <v>0</v>
      </c>
      <c r="H56" s="5">
        <v>0</v>
      </c>
      <c r="I56" s="5">
        <v>9</v>
      </c>
      <c r="J56" s="5">
        <v>0</v>
      </c>
      <c r="K56" s="5">
        <v>0</v>
      </c>
      <c r="L56" s="5">
        <f t="shared" si="0"/>
        <v>57</v>
      </c>
    </row>
    <row r="57" spans="2:12" x14ac:dyDescent="0.25">
      <c r="B57" s="5" t="s">
        <v>44</v>
      </c>
      <c r="C57" s="5">
        <v>240</v>
      </c>
      <c r="D57" s="5">
        <v>0</v>
      </c>
      <c r="E57" s="5">
        <v>107</v>
      </c>
      <c r="F57" s="5">
        <v>3</v>
      </c>
      <c r="G57" s="5">
        <v>70</v>
      </c>
      <c r="H57" s="5">
        <v>3</v>
      </c>
      <c r="I57" s="5">
        <v>66</v>
      </c>
      <c r="J57" s="5">
        <v>0</v>
      </c>
      <c r="K57" s="5">
        <v>0</v>
      </c>
      <c r="L57" s="5">
        <f t="shared" si="0"/>
        <v>489</v>
      </c>
    </row>
    <row r="58" spans="2:12" x14ac:dyDescent="0.25">
      <c r="B58" s="6" t="s">
        <v>69</v>
      </c>
      <c r="C58" s="5">
        <v>14</v>
      </c>
      <c r="D58" s="5">
        <v>0</v>
      </c>
      <c r="E58" s="5">
        <v>67</v>
      </c>
      <c r="F58" s="5">
        <v>2</v>
      </c>
      <c r="G58" s="5">
        <v>23</v>
      </c>
      <c r="H58" s="5">
        <v>3</v>
      </c>
      <c r="I58" s="5">
        <v>56</v>
      </c>
      <c r="J58" s="5"/>
      <c r="K58" s="5">
        <v>3</v>
      </c>
      <c r="L58" s="5">
        <f t="shared" si="0"/>
        <v>168</v>
      </c>
    </row>
    <row r="59" spans="2:12" x14ac:dyDescent="0.25">
      <c r="B59" s="5" t="s">
        <v>45</v>
      </c>
      <c r="C59" s="5">
        <v>72</v>
      </c>
      <c r="D59" s="5">
        <v>0</v>
      </c>
      <c r="E59" s="5">
        <v>54</v>
      </c>
      <c r="F59" s="5">
        <v>4</v>
      </c>
      <c r="G59" s="5">
        <v>22</v>
      </c>
      <c r="H59" s="5">
        <v>3</v>
      </c>
      <c r="I59" s="5">
        <v>23</v>
      </c>
      <c r="J59" s="5">
        <v>1</v>
      </c>
      <c r="K59" s="5">
        <v>0</v>
      </c>
      <c r="L59" s="5">
        <f t="shared" si="0"/>
        <v>179</v>
      </c>
    </row>
    <row r="60" spans="2:12" x14ac:dyDescent="0.25">
      <c r="B60" s="5" t="s">
        <v>46</v>
      </c>
      <c r="C60" s="5">
        <v>40</v>
      </c>
      <c r="D60" s="5">
        <v>0</v>
      </c>
      <c r="E60" s="5">
        <v>24</v>
      </c>
      <c r="F60" s="5">
        <v>0</v>
      </c>
      <c r="G60" s="5">
        <v>14</v>
      </c>
      <c r="H60" s="5">
        <v>0</v>
      </c>
      <c r="I60" s="5">
        <v>21</v>
      </c>
      <c r="J60" s="5">
        <v>1</v>
      </c>
      <c r="K60" s="5">
        <v>0</v>
      </c>
      <c r="L60" s="5">
        <f t="shared" si="0"/>
        <v>100</v>
      </c>
    </row>
    <row r="61" spans="2:12" x14ac:dyDescent="0.25">
      <c r="B61" s="5" t="s">
        <v>47</v>
      </c>
      <c r="C61" s="5">
        <v>48</v>
      </c>
      <c r="D61" s="5">
        <v>2</v>
      </c>
      <c r="E61" s="5">
        <v>0</v>
      </c>
      <c r="F61" s="5">
        <v>1</v>
      </c>
      <c r="G61" s="5">
        <v>6</v>
      </c>
      <c r="H61" s="5">
        <v>1</v>
      </c>
      <c r="I61" s="5">
        <v>71</v>
      </c>
      <c r="J61" s="5">
        <v>0</v>
      </c>
      <c r="K61" s="5">
        <v>0</v>
      </c>
      <c r="L61" s="5">
        <f t="shared" si="0"/>
        <v>129</v>
      </c>
    </row>
    <row r="62" spans="2:12" x14ac:dyDescent="0.25">
      <c r="B62" s="7" t="s">
        <v>60</v>
      </c>
      <c r="C62" s="7">
        <f>SUM(C3:C61)</f>
        <v>8144</v>
      </c>
      <c r="D62" s="7">
        <f t="shared" ref="D62:K62" si="1">SUM(D3:D61)</f>
        <v>37</v>
      </c>
      <c r="E62" s="7">
        <f t="shared" si="1"/>
        <v>6316</v>
      </c>
      <c r="F62" s="7">
        <f t="shared" si="1"/>
        <v>285</v>
      </c>
      <c r="G62" s="7">
        <f t="shared" si="1"/>
        <v>1782</v>
      </c>
      <c r="H62" s="7">
        <f t="shared" si="1"/>
        <v>440</v>
      </c>
      <c r="I62" s="7">
        <f t="shared" si="1"/>
        <v>3924</v>
      </c>
      <c r="J62" s="7">
        <f t="shared" si="1"/>
        <v>56</v>
      </c>
      <c r="K62" s="7">
        <f t="shared" si="1"/>
        <v>107</v>
      </c>
      <c r="L62" s="7">
        <f t="shared" ref="L62" si="2">SUM(C62:K62)</f>
        <v>21091</v>
      </c>
    </row>
    <row r="63" spans="2:12" x14ac:dyDescent="0.25">
      <c r="B63" s="7" t="s">
        <v>62</v>
      </c>
      <c r="C63" s="8">
        <f>+C62/$L$62</f>
        <v>0.38613626665402306</v>
      </c>
      <c r="D63" s="8">
        <f t="shared" ref="D63:L63" si="3">+D62/$L$62</f>
        <v>1.7543027831776587E-3</v>
      </c>
      <c r="E63" s="8">
        <f t="shared" si="3"/>
        <v>0.29946422644729981</v>
      </c>
      <c r="F63" s="8">
        <f t="shared" si="3"/>
        <v>1.3512872789341426E-2</v>
      </c>
      <c r="G63" s="8">
        <f t="shared" si="3"/>
        <v>8.4491015124934801E-2</v>
      </c>
      <c r="H63" s="8">
        <f t="shared" si="3"/>
        <v>2.0861979043193778E-2</v>
      </c>
      <c r="I63" s="8">
        <f t="shared" si="3"/>
        <v>0.18605092219430089</v>
      </c>
      <c r="J63" s="8">
        <f t="shared" si="3"/>
        <v>2.6551609691337539E-3</v>
      </c>
      <c r="K63" s="8">
        <f t="shared" si="3"/>
        <v>5.0732539945948507E-3</v>
      </c>
      <c r="L63" s="8">
        <f t="shared" si="3"/>
        <v>1</v>
      </c>
    </row>
  </sheetData>
  <sortState ref="B6:L61">
    <sortCondition ref="B6:B61"/>
  </sortState>
  <mergeCells count="2">
    <mergeCell ref="B2:L2"/>
    <mergeCell ref="B3:L3"/>
  </mergeCells>
  <pageMargins left="0.25" right="0.25" top="0.75" bottom="0.75" header="0.3" footer="0.3"/>
  <pageSetup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G12" sqref="G12"/>
    </sheetView>
  </sheetViews>
  <sheetFormatPr defaultRowHeight="15" x14ac:dyDescent="0.25"/>
  <cols>
    <col min="1" max="1" width="14.7109375" customWidth="1"/>
    <col min="2" max="4" width="10.7109375" customWidth="1"/>
    <col min="5" max="5" width="12.140625" customWidth="1"/>
    <col min="6" max="11" width="10.7109375" customWidth="1"/>
  </cols>
  <sheetData>
    <row r="1" spans="1:11" x14ac:dyDescent="0.25">
      <c r="A1" s="4"/>
      <c r="B1" s="2"/>
      <c r="C1" s="2"/>
      <c r="D1" s="3"/>
      <c r="E1" s="2"/>
      <c r="F1" s="2"/>
      <c r="G1" s="2"/>
      <c r="H1" s="3"/>
      <c r="I1" s="2"/>
      <c r="J1" s="3"/>
      <c r="K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2016-05-27T16:35:35Z</cp:lastPrinted>
  <dcterms:created xsi:type="dcterms:W3CDTF">2016-02-05T15:27:27Z</dcterms:created>
  <dcterms:modified xsi:type="dcterms:W3CDTF">2016-05-27T16:35:39Z</dcterms:modified>
</cp:coreProperties>
</file>